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Monthly reporting\2020_21\7. Oct 20\"/>
    </mc:Choice>
  </mc:AlternateContent>
  <xr:revisionPtr revIDLastSave="0" documentId="13_ncr:1_{5B7127DF-4183-45B1-A411-2FE3620E81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ctober" sheetId="1" r:id="rId1"/>
  </sheets>
  <definedNames>
    <definedName name="_xlnm.Print_Area" localSheetId="0">October!$A$1:$I$29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16" i="1" l="1"/>
  <c r="I15" i="1"/>
  <c r="I14" i="1"/>
  <c r="I13" i="1"/>
  <c r="I12" i="1"/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<sst xmlns="http://schemas.openxmlformats.org/spreadsheetml/2006/main" count="36" uniqueCount="21">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</sst>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4" fillId="0" borderId="0" xfId="0" applyNumberFormat="1" applyFont="1" applyBorder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31750</xdr:rowOff>
        </xdr:from>
        <xdr:to>
          <xdr:col>8</xdr:col>
          <xdr:colOff>641350</xdr:colOff>
          <xdr:row>5</xdr:row>
          <xdr:rowOff>146050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topLeftCell="A13" zoomScale="87" workbookViewId="0">
      <selection activeCell="I30" sqref="I30"/>
    </sheetView>
  </sheetViews>
  <sheetFormatPr defaultColWidth="9.75" defaultRowHeight="15.5" x14ac:dyDescent="0.3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style="37" customWidth="1"/>
    <col min="11" max="11" width="13.5" bestFit="1" customWidth="1"/>
    <col min="13" max="13" width="11.83203125" customWidth="1"/>
  </cols>
  <sheetData>
    <row r="1" spans="1:11" ht="15" customHeight="1" x14ac:dyDescent="0.35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5">
      <c r="A2" s="2"/>
    </row>
    <row r="3" spans="1:11" x14ac:dyDescent="0.35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5">
      <c r="A4" s="12"/>
      <c r="D4" s="2"/>
    </row>
    <row r="5" spans="1:11" ht="22.5" x14ac:dyDescent="0.45">
      <c r="A5" s="3"/>
      <c r="B5" s="19">
        <v>44105</v>
      </c>
      <c r="C5" s="16"/>
      <c r="D5" s="19"/>
      <c r="E5" s="14"/>
      <c r="F5" s="14"/>
      <c r="G5" s="14"/>
      <c r="H5" s="1"/>
    </row>
    <row r="6" spans="1:11" x14ac:dyDescent="0.35">
      <c r="A6" s="12"/>
    </row>
    <row r="7" spans="1:11" ht="16" thickBot="1" x14ac:dyDescent="0.4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" thickTop="1" x14ac:dyDescent="0.3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" thickBot="1" x14ac:dyDescent="0.4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" thickTop="1" x14ac:dyDescent="0.35">
      <c r="A10" s="12"/>
      <c r="B10" s="13"/>
      <c r="C10" s="11"/>
      <c r="D10" s="11"/>
      <c r="E10" s="13"/>
      <c r="F10" s="11"/>
      <c r="G10" s="28"/>
      <c r="H10" s="13"/>
    </row>
    <row r="11" spans="1:11" x14ac:dyDescent="0.35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5">
      <c r="A12" s="4" t="s">
        <v>10</v>
      </c>
      <c r="B12" s="25">
        <v>3005</v>
      </c>
      <c r="C12" s="21">
        <v>694</v>
      </c>
      <c r="D12" s="20">
        <f>C12/B12*100-100</f>
        <v>-76.905158069883527</v>
      </c>
      <c r="E12" s="25">
        <v>20740</v>
      </c>
      <c r="F12" s="21">
        <v>2288</v>
      </c>
      <c r="G12" s="30">
        <f>F12/E12*100-100</f>
        <v>-88.968177434908384</v>
      </c>
      <c r="H12" s="25">
        <v>13154</v>
      </c>
      <c r="I12" s="41">
        <f>H12/34843*100-100</f>
        <v>-62.247797262003843</v>
      </c>
      <c r="K12" s="23"/>
    </row>
    <row r="13" spans="1:11" x14ac:dyDescent="0.35">
      <c r="A13" s="4" t="s">
        <v>11</v>
      </c>
      <c r="B13" s="25">
        <v>12771</v>
      </c>
      <c r="C13" s="21">
        <v>3809</v>
      </c>
      <c r="D13" s="20">
        <f>C13/B13*100-100</f>
        <v>-70.174614360660868</v>
      </c>
      <c r="E13" s="25">
        <v>97369</v>
      </c>
      <c r="F13" s="21">
        <v>18811</v>
      </c>
      <c r="G13" s="30">
        <f>F13/E13*100-100</f>
        <v>-80.680709466051823</v>
      </c>
      <c r="H13" s="25">
        <v>64676</v>
      </c>
      <c r="I13" s="41">
        <f>H13/147503*100-100</f>
        <v>-56.15275621512783</v>
      </c>
      <c r="K13" s="23"/>
    </row>
    <row r="14" spans="1:11" x14ac:dyDescent="0.35">
      <c r="A14" s="4" t="s">
        <v>12</v>
      </c>
      <c r="B14" s="25">
        <v>986</v>
      </c>
      <c r="C14" s="21">
        <v>226</v>
      </c>
      <c r="D14" s="20">
        <f>C14/B14*100-100</f>
        <v>-77.079107505070994</v>
      </c>
      <c r="E14" s="25">
        <v>8790</v>
      </c>
      <c r="F14" s="21">
        <v>1211</v>
      </c>
      <c r="G14" s="30">
        <f>F14/E14*100-100</f>
        <v>-86.222980659840729</v>
      </c>
      <c r="H14" s="25">
        <v>3902</v>
      </c>
      <c r="I14" s="41">
        <f>H14/11870*100-100</f>
        <v>-67.127211457455772</v>
      </c>
      <c r="K14" s="23"/>
    </row>
    <row r="15" spans="1:11" x14ac:dyDescent="0.35">
      <c r="A15" s="4" t="s">
        <v>13</v>
      </c>
      <c r="B15" s="25">
        <v>977</v>
      </c>
      <c r="C15" s="21">
        <v>564</v>
      </c>
      <c r="D15" s="20">
        <f>C15/B15*100-100</f>
        <v>-42.272262026612076</v>
      </c>
      <c r="E15" s="25">
        <v>6111</v>
      </c>
      <c r="F15" s="21">
        <v>3629</v>
      </c>
      <c r="G15" s="30">
        <f>F15/E15*100-100</f>
        <v>-40.615283914252984</v>
      </c>
      <c r="H15" s="25">
        <v>7006</v>
      </c>
      <c r="I15" s="41">
        <f>H15/9565*100-100</f>
        <v>-26.753789858860429</v>
      </c>
      <c r="K15" s="23"/>
    </row>
    <row r="16" spans="1:11" x14ac:dyDescent="0.35">
      <c r="A16" s="4" t="s">
        <v>8</v>
      </c>
      <c r="B16" s="25">
        <f>SUM(B12:B15)</f>
        <v>17739</v>
      </c>
      <c r="C16" s="21">
        <f>SUM(C12:C15)</f>
        <v>5293</v>
      </c>
      <c r="D16" s="20">
        <f>C16/B16*100-100</f>
        <v>-70.161790405321611</v>
      </c>
      <c r="E16" s="25">
        <f>SUM(E12:E15)</f>
        <v>133010</v>
      </c>
      <c r="F16" s="21">
        <f>SUM(F12:F15)</f>
        <v>25939</v>
      </c>
      <c r="G16" s="30">
        <f>F16/E16*100-100</f>
        <v>-80.498458762499055</v>
      </c>
      <c r="H16" s="25">
        <f>SUM(H12:H15)</f>
        <v>88738</v>
      </c>
      <c r="I16" s="41">
        <f>H16/203781*100-100</f>
        <v>-56.454232730234907</v>
      </c>
      <c r="K16" s="23"/>
    </row>
    <row r="17" spans="1:13" x14ac:dyDescent="0.35">
      <c r="A17" s="4"/>
      <c r="B17" s="25"/>
      <c r="C17" s="21"/>
      <c r="D17" s="20"/>
      <c r="E17" s="25"/>
      <c r="F17" s="21"/>
      <c r="G17" s="30"/>
      <c r="H17" s="25"/>
      <c r="I17" s="42"/>
      <c r="K17" s="23"/>
    </row>
    <row r="18" spans="1:13" x14ac:dyDescent="0.35">
      <c r="A18" s="4"/>
      <c r="B18" s="24"/>
      <c r="C18" s="27"/>
      <c r="D18" s="33" t="s">
        <v>14</v>
      </c>
      <c r="E18" s="24"/>
      <c r="F18" s="27"/>
      <c r="G18" s="29"/>
      <c r="H18" s="24"/>
      <c r="I18" s="43"/>
      <c r="K18" s="23"/>
    </row>
    <row r="19" spans="1:13" x14ac:dyDescent="0.35">
      <c r="A19" s="4" t="s">
        <v>10</v>
      </c>
      <c r="B19" s="25">
        <v>212124</v>
      </c>
      <c r="C19" s="21">
        <v>30492</v>
      </c>
      <c r="D19" s="20">
        <f>C19/B19*100-100</f>
        <v>-85.625388923459866</v>
      </c>
      <c r="E19" s="25">
        <v>1514501</v>
      </c>
      <c r="F19" s="21">
        <v>109284</v>
      </c>
      <c r="G19" s="30">
        <f>F19/E19*100-100</f>
        <v>-92.784157950374407</v>
      </c>
      <c r="H19" s="25">
        <v>881023</v>
      </c>
      <c r="I19" s="41">
        <v>-65.035426007010983</v>
      </c>
      <c r="K19" s="23"/>
    </row>
    <row r="20" spans="1:13" x14ac:dyDescent="0.35">
      <c r="A20" s="4" t="s">
        <v>11</v>
      </c>
      <c r="B20" s="25">
        <v>2077617</v>
      </c>
      <c r="C20" s="21">
        <v>325025</v>
      </c>
      <c r="D20" s="20">
        <f>C20/B20*100-100</f>
        <v>-84.355875024126192</v>
      </c>
      <c r="E20" s="25">
        <v>16570457</v>
      </c>
      <c r="F20" s="21">
        <v>1800654</v>
      </c>
      <c r="G20" s="30">
        <f>F20/E20*100-100</f>
        <v>-89.133347378409667</v>
      </c>
      <c r="H20" s="25">
        <v>8747420</v>
      </c>
      <c r="I20" s="41">
        <v>-64.150491037233422</v>
      </c>
      <c r="K20" s="23"/>
    </row>
    <row r="21" spans="1:13" x14ac:dyDescent="0.35">
      <c r="A21" s="4" t="s">
        <v>12</v>
      </c>
      <c r="B21" s="25">
        <v>208853</v>
      </c>
      <c r="C21" s="21">
        <v>38391</v>
      </c>
      <c r="D21" s="20">
        <f>C21/B21*100-100</f>
        <v>-81.618171632679449</v>
      </c>
      <c r="E21" s="25">
        <v>1843547</v>
      </c>
      <c r="F21" s="21">
        <v>202829</v>
      </c>
      <c r="G21" s="30">
        <f>F21/E21*100-100</f>
        <v>-88.997893734198257</v>
      </c>
      <c r="H21" s="25">
        <v>774243</v>
      </c>
      <c r="I21" s="41">
        <v>-68.446322399380861</v>
      </c>
      <c r="K21" s="23"/>
    </row>
    <row r="22" spans="1:13" x14ac:dyDescent="0.35">
      <c r="A22" s="4" t="s">
        <v>13</v>
      </c>
      <c r="B22" s="25">
        <v>1521</v>
      </c>
      <c r="C22" s="21">
        <v>6169</v>
      </c>
      <c r="D22" s="20">
        <f>C22/B22*100-100</f>
        <v>305.58842866535178</v>
      </c>
      <c r="E22" s="25">
        <v>10503</v>
      </c>
      <c r="F22" s="21">
        <v>11020</v>
      </c>
      <c r="G22" s="30">
        <f>F22/E22*100-100</f>
        <v>4.9224031229172454</v>
      </c>
      <c r="H22" s="25">
        <v>12035</v>
      </c>
      <c r="I22" s="41">
        <v>-35.682984181274051</v>
      </c>
      <c r="K22" s="23"/>
    </row>
    <row r="23" spans="1:13" x14ac:dyDescent="0.35">
      <c r="A23" s="4" t="s">
        <v>8</v>
      </c>
      <c r="B23" s="25">
        <f>SUM(B19:B22)</f>
        <v>2500115</v>
      </c>
      <c r="C23" s="21">
        <f>SUM(C19:C22)</f>
        <v>400077</v>
      </c>
      <c r="D23" s="20">
        <f>C23/B23*100-100</f>
        <v>-83.99765610781904</v>
      </c>
      <c r="E23" s="25">
        <f>SUM(E19:E22)</f>
        <v>19939008</v>
      </c>
      <c r="F23" s="21">
        <f>SUM(F19:F22)</f>
        <v>2123787</v>
      </c>
      <c r="G23" s="30">
        <f>F23/E23*100-100</f>
        <v>-89.348582436999877</v>
      </c>
      <c r="H23" s="25">
        <f>SUM(H19:H22)</f>
        <v>10414721</v>
      </c>
      <c r="I23" s="41">
        <v>-64.567566910985803</v>
      </c>
      <c r="K23" s="22"/>
      <c r="M23" s="22"/>
    </row>
    <row r="24" spans="1:13" x14ac:dyDescent="0.35">
      <c r="A24" s="4"/>
      <c r="B24" s="25"/>
      <c r="C24" s="21"/>
      <c r="D24" s="20"/>
      <c r="E24" s="25"/>
      <c r="F24" s="21"/>
      <c r="G24" s="30"/>
      <c r="H24" s="25"/>
      <c r="I24" s="42"/>
      <c r="K24" s="23"/>
    </row>
    <row r="25" spans="1:13" x14ac:dyDescent="0.35">
      <c r="A25" s="4"/>
      <c r="B25" s="24"/>
      <c r="C25" s="34"/>
      <c r="D25" s="35" t="s">
        <v>17</v>
      </c>
      <c r="E25" s="24"/>
      <c r="F25" s="27"/>
      <c r="G25" s="29"/>
      <c r="H25" s="24"/>
      <c r="I25" s="43"/>
      <c r="K25" s="23"/>
    </row>
    <row r="26" spans="1:13" x14ac:dyDescent="0.35">
      <c r="A26" s="4" t="s">
        <v>8</v>
      </c>
      <c r="B26" s="25">
        <v>2505174</v>
      </c>
      <c r="C26" s="21">
        <v>400164</v>
      </c>
      <c r="D26" s="20">
        <f>C26/B26*100-100</f>
        <v>-84.026498758170092</v>
      </c>
      <c r="E26" s="25">
        <v>19980244</v>
      </c>
      <c r="F26" s="21">
        <v>2125331</v>
      </c>
      <c r="G26" s="30">
        <f>F26/E26*100-100</f>
        <v>-89.362837610992131</v>
      </c>
      <c r="H26" s="25">
        <v>10440501</v>
      </c>
      <c r="I26" s="41">
        <v>-64.58829972164483</v>
      </c>
      <c r="K26" s="45"/>
      <c r="L26" s="21"/>
      <c r="M26" s="21"/>
    </row>
    <row r="27" spans="1:13" x14ac:dyDescent="0.35">
      <c r="A27" s="4"/>
      <c r="B27" s="25"/>
      <c r="C27" s="21"/>
      <c r="D27" s="20"/>
      <c r="E27" s="25"/>
      <c r="F27" s="21"/>
      <c r="G27" s="30"/>
      <c r="H27" s="25"/>
      <c r="I27" s="42"/>
      <c r="K27" s="23"/>
    </row>
    <row r="28" spans="1:13" x14ac:dyDescent="0.35">
      <c r="A28" s="4"/>
      <c r="B28" s="24"/>
      <c r="C28" s="27"/>
      <c r="D28" s="33" t="s">
        <v>15</v>
      </c>
      <c r="E28" s="24"/>
      <c r="F28" s="27"/>
      <c r="G28" s="29"/>
      <c r="H28" s="24"/>
      <c r="I28" s="43"/>
      <c r="K28" s="23"/>
    </row>
    <row r="29" spans="1:13" x14ac:dyDescent="0.35">
      <c r="A29" s="4" t="s">
        <v>8</v>
      </c>
      <c r="B29" s="25">
        <v>9896.0640000000003</v>
      </c>
      <c r="C29" s="21">
        <v>4144.9440000000004</v>
      </c>
      <c r="D29" s="20">
        <f>C29/B29*100-100</f>
        <v>-58.115226417290749</v>
      </c>
      <c r="E29" s="25">
        <v>67123.968999999997</v>
      </c>
      <c r="F29" s="21">
        <v>18488.501999999997</v>
      </c>
      <c r="G29" s="30">
        <f>F29/E29*100-100</f>
        <v>-72.456184764640483</v>
      </c>
      <c r="H29" s="25">
        <v>58751</v>
      </c>
      <c r="I29" s="41">
        <f>H29/112180*100-100</f>
        <v>-47.627919415225527</v>
      </c>
      <c r="K29" s="23"/>
    </row>
    <row r="30" spans="1:13" x14ac:dyDescent="0.35">
      <c r="B30" s="32"/>
      <c r="C30" s="36"/>
      <c r="D30" s="36"/>
      <c r="E30" s="32"/>
      <c r="F30" s="36"/>
      <c r="G30" s="36"/>
      <c r="H30" s="32"/>
      <c r="I30" s="44"/>
    </row>
    <row r="33" spans="8:16" x14ac:dyDescent="0.35">
      <c r="H33" s="22"/>
      <c r="J33" s="22"/>
      <c r="P33" s="22"/>
    </row>
    <row r="34" spans="8:16" x14ac:dyDescent="0.35">
      <c r="H34" s="26"/>
      <c r="J34" s="26"/>
      <c r="P34" s="26"/>
    </row>
    <row r="38" spans="8:16" ht="9.75" customHeight="1" x14ac:dyDescent="0.3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31750</xdr:rowOff>
              </from>
              <to>
                <xdr:col>8</xdr:col>
                <xdr:colOff>641350</xdr:colOff>
                <xdr:row>5</xdr:row>
                <xdr:rowOff>146050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</vt:lpstr>
      <vt:lpstr>October!Print_Area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2020-11-03T10:24:59Z</dcterms:modified>
</cp:coreProperties>
</file>